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Meu Drive\DAD\PPGADM\Coordenação PPGADM\Processos Seletivos\2027\"/>
    </mc:Choice>
  </mc:AlternateContent>
  <xr:revisionPtr revIDLastSave="0" documentId="13_ncr:1_{D90EB4F7-BD62-484F-B639-3CA918777AFB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H5MAt3o1F+uweEjWYOtKCn+F7I+kn9Hbjlcnb6UGICg="/>
    </ext>
  </extLst>
</workbook>
</file>

<file path=xl/calcChain.xml><?xml version="1.0" encoding="utf-8"?>
<calcChain xmlns="http://schemas.openxmlformats.org/spreadsheetml/2006/main">
  <c r="F47" i="1" l="1"/>
  <c r="F46" i="1"/>
  <c r="F45" i="1"/>
  <c r="F44" i="1"/>
  <c r="F43" i="1"/>
  <c r="F42" i="1"/>
  <c r="F41" i="1"/>
  <c r="F40" i="1"/>
  <c r="F39" i="1"/>
  <c r="F38" i="1"/>
  <c r="F37" i="1"/>
  <c r="F36" i="1"/>
  <c r="F48" i="1" s="1"/>
  <c r="F49" i="1" s="1"/>
  <c r="F32" i="1"/>
  <c r="F31" i="1"/>
  <c r="F30" i="1"/>
  <c r="F29" i="1"/>
  <c r="F28" i="1"/>
  <c r="F24" i="1"/>
  <c r="F23" i="1"/>
  <c r="F22" i="1"/>
  <c r="F21" i="1"/>
  <c r="F20" i="1"/>
  <c r="F19" i="1"/>
  <c r="F18" i="1"/>
  <c r="F17" i="1"/>
  <c r="F16" i="1"/>
  <c r="F15" i="1"/>
  <c r="F14" i="1"/>
  <c r="F10" i="1"/>
  <c r="F9" i="1"/>
  <c r="F11" i="1" s="1"/>
  <c r="F12" i="1" s="1"/>
  <c r="F33" i="1" l="1"/>
  <c r="F34" i="1" s="1"/>
  <c r="F25" i="1"/>
  <c r="F26" i="1" s="1"/>
  <c r="F51" i="1" s="1"/>
</calcChain>
</file>

<file path=xl/sharedStrings.xml><?xml version="1.0" encoding="utf-8"?>
<sst xmlns="http://schemas.openxmlformats.org/spreadsheetml/2006/main" count="110" uniqueCount="73">
  <si>
    <t>NÍVEL MESTRADO</t>
  </si>
  <si>
    <r>
      <rPr>
        <b/>
        <sz val="9"/>
        <color theme="1"/>
        <rFont val="Arial"/>
        <family val="2"/>
      </rPr>
      <t>LINHA DE PESQUISA</t>
    </r>
    <r>
      <rPr>
        <sz val="9"/>
        <color rgb="FF000000"/>
        <rFont val="Arial"/>
        <family val="2"/>
      </rPr>
      <t xml:space="preserve"> </t>
    </r>
  </si>
  <si>
    <t>Marcar com x:</t>
  </si>
  <si>
    <t>Estado, Políticas Públicas e Sociedade</t>
  </si>
  <si>
    <t>Gestão Pública, Inovação e Desenvolvimento</t>
  </si>
  <si>
    <t>1 – ESPECIALIZAÇÃO</t>
  </si>
  <si>
    <t>Pontos</t>
  </si>
  <si>
    <t>Limite*</t>
  </si>
  <si>
    <t>Quantidade</t>
  </si>
  <si>
    <t>Total (Pontos x Limite)</t>
  </si>
  <si>
    <t>Numeração da Página(s) do comprovante</t>
  </si>
  <si>
    <t>1.1 Diploma de Curso de Especialização concluído na área de Administração Pública e de Empresas, Ciências Contábeis e Turismo (carga horária &gt; 360 horas)</t>
  </si>
  <si>
    <t>1.2 Diploma de Curso de Especialização concluído em outras áreas de conhecimento (carga horária &gt; 360 horas)</t>
  </si>
  <si>
    <t>obs: (Somente será considerado para fins de pontuação apenas um diploma)</t>
  </si>
  <si>
    <t>Subtotal 1</t>
  </si>
  <si>
    <t>Pontuação do Subtotal 1 x Peso 1 =</t>
  </si>
  <si>
    <t>pontos/publicação</t>
  </si>
  <si>
    <t>SL</t>
  </si>
  <si>
    <t>ponto/publicação</t>
  </si>
  <si>
    <t>Subtotal 2</t>
  </si>
  <si>
    <t>Pontuação do Subtotal 2 x Peso 4 =</t>
  </si>
  <si>
    <t>3 – EXPERIÊNCIA CIENTÍFICA</t>
  </si>
  <si>
    <t>3.1 Atividade de Iniciação Científica (bolsista financiado por agência de fomento) com certificado</t>
  </si>
  <si>
    <t>pontos/semestre</t>
  </si>
  <si>
    <t>3.2 Atividade de Iniciação Científica (voluntário) com certificado</t>
  </si>
  <si>
    <t>3.3 Membro do PET com certificado</t>
  </si>
  <si>
    <t>3.4 Bolsa de Pesquisa para graduado (Apoio técnico)</t>
  </si>
  <si>
    <t>3.5 Premiação científica de distinção no ensino superior</t>
  </si>
  <si>
    <t>pontos/premiação</t>
  </si>
  <si>
    <t>Subtotal 3</t>
  </si>
  <si>
    <t>Pontuação do Subtotal 3 x Peso 3 =</t>
  </si>
  <si>
    <t>4 – EXPERIÊNCIA PROFISSIONAL / ACADÊMICA</t>
  </si>
  <si>
    <t>4.1 Aulas ministradas na graduação e pós-graduação na área</t>
  </si>
  <si>
    <t>pontos/disciplina no semestre</t>
  </si>
  <si>
    <t>4.2 Atuação profissional comprovada em Administração Pública (exceto docência e estágio)</t>
  </si>
  <si>
    <t>pontos/ano</t>
  </si>
  <si>
    <t>4.3 Tutoria/Monitoria/Bolsa de Ensino/Extensão em cursos de graduação ou pós-graduação</t>
  </si>
  <si>
    <t>pontos/disciplina/ semestre</t>
  </si>
  <si>
    <t>4.4 Membro de Empresa Junior</t>
  </si>
  <si>
    <t>pontos/ semestre</t>
  </si>
  <si>
    <t>4.5 Orientação em iniciação científica ou bolsistas PET</t>
  </si>
  <si>
    <t>ponto/orientado/ ano</t>
  </si>
  <si>
    <t>4.6 Orientação em trabalhos de conclusão de curso</t>
  </si>
  <si>
    <t>ponto/orientado</t>
  </si>
  <si>
    <r>
      <rPr>
        <sz val="9"/>
        <color theme="1"/>
        <rFont val="Arial"/>
        <family val="2"/>
      </rPr>
      <t xml:space="preserve">4.7 Coordenador de projeto de pesquisa/extensão </t>
    </r>
    <r>
      <rPr>
        <b/>
        <sz val="9"/>
        <color rgb="FF000000"/>
        <rFont val="Arial"/>
        <family val="2"/>
      </rPr>
      <t xml:space="preserve">financiado </t>
    </r>
    <r>
      <rPr>
        <sz val="9"/>
        <color rgb="FF000000"/>
        <rFont val="Arial"/>
        <family val="2"/>
      </rPr>
      <t>por agência de fomento</t>
    </r>
  </si>
  <si>
    <t>pontos/projeto</t>
  </si>
  <si>
    <t>4.8 Membro de projeto de pesquisa/extensão financiado por agência de fomento ou organização particular</t>
  </si>
  <si>
    <t>4.9 Membro de comissão organizadora de evento cientifico</t>
  </si>
  <si>
    <t>ponto/evento</t>
  </si>
  <si>
    <t>4.10 Participação em banca de trabalho de conclusão de curso</t>
  </si>
  <si>
    <t>pontos/banca</t>
  </si>
  <si>
    <t>4.11 Ministrante de curso de extensão universitária ou capacitações correlacionadas a área com carga horária mínima de 4h</t>
  </si>
  <si>
    <t>pontos/curso</t>
  </si>
  <si>
    <t>4.12 Estágio ou intercâmbio realizado no exterior</t>
  </si>
  <si>
    <t>Subtotal 4</t>
  </si>
  <si>
    <t>Pontuação do Subtotal 4 x Peso 2 =</t>
  </si>
  <si>
    <t>TOTAL DA PLANILHA (Somatório de Subtotal 1 a 4)</t>
  </si>
  <si>
    <r>
      <t xml:space="preserve">CANDIDATO (A): </t>
    </r>
    <r>
      <rPr>
        <b/>
        <sz val="9"/>
        <color rgb="FFFF0000"/>
        <rFont val="Arial"/>
        <family val="2"/>
      </rPr>
      <t xml:space="preserve"> </t>
    </r>
  </si>
  <si>
    <t>Data:</t>
  </si>
  <si>
    <t>2.1 Artigo científico publicado ou com aceite final em periódicos com classificação MB na Área 27 da CAPES e/ou ABDC A/A*; ABS ≥ 2; ou Q1 no JCR/SJR</t>
  </si>
  <si>
    <t>2.2 Artigo científico publicado ou com aceite final em periódicos com classificação B na Área 27 da CAPES e/ou ABDC B; ABS 1; Q2 no JCR/SJR; ou faixa superior correspondente no SPELL</t>
  </si>
  <si>
    <t>2.3 Artigo científico publicado ou com aceite final em periódicos com classificação R na Área 27 da CAPES e/ou ABDC C; Q3 no JCR/SJR; ou faixa correspondente no SPELL</t>
  </si>
  <si>
    <t>2.4 Artigo científico publicado ou com aceite final em periódicos com classificação F na Área 27 da CAPES e/ou Q4 no JCR/SJR; ou faixa correspondente no SPELL</t>
  </si>
  <si>
    <t>2.4 Trabalho científico completo publicado ou com aceite final em anais de eventos internacionais científicos da área realizados fora do Brasil</t>
  </si>
  <si>
    <t>2.5 Trabalho científico completo publicado ou com aceite final em anais de eventos nacionais científicos da área realizados pelas sociedades acadêmicas aderentes às linhas de pesquisa do PPGAdm..</t>
  </si>
  <si>
    <t>2.6 Trabalho científico completo publicado ou com aceite final em anais de eventos científicos com ISSN, não especificados no item anterior.</t>
  </si>
  <si>
    <t>2.7 Resumos com comprovante de apresentação oral em eventos científicos</t>
  </si>
  <si>
    <t>2.8 Livro escrito em autoria ou coautoria pelo candidato, relacionado a área com ISBN</t>
  </si>
  <si>
    <t>2.9 Livro organizado em autoria ou coautoria pelo candidato, relacionado a área com ISBN</t>
  </si>
  <si>
    <t>2.10 Capítulo de livro relacionado a área com ISBN</t>
  </si>
  <si>
    <t>2 - PUBLICAÇÕES (Área 27 da CAPES (Administração Pública e de Empresas, Ciências Contábeis e Turismo**) ou possuir indicadores ABCD, ABS, JCR/SJR ou SPELL – Serão consideradas as dos últimos 5 anos</t>
  </si>
  <si>
    <t>Legenda: SL: Sem Limite. * Pontuação por semestre ou ano poderá também ser considerada proporcional (quando for o caso); ** Na ausência de classificação na Área 27 da CAPES, o artigo do periódico será considerado, se houver, pelo JCR = Journal Citation Reports, uma base bibliométrica indexado no Web of Science..</t>
  </si>
  <si>
    <t>Preencher as células que estão na cor CINZA!!!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</si>
</sst>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4"/>
      <color rgb="FFFF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i/>
      <sz val="10"/>
      <color rgb="FFFF0000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FF0000"/>
      <name val="Arial"/>
      <family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DADADA"/>
        <bgColor rgb="FFDADADA"/>
      </patternFill>
    </fill>
    <fill>
      <patternFill patternType="solid">
        <fgColor rgb="FFD9E2F3"/>
        <bgColor rgb="FFD9E2F3"/>
      </patternFill>
    </fill>
    <fill>
      <patternFill patternType="solid">
        <fgColor rgb="FFDBDBDB"/>
        <bgColor rgb="FFDBDBDB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3" fillId="3" borderId="2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11" fillId="8" borderId="14" xfId="0" applyFont="1" applyFill="1" applyBorder="1"/>
    <xf numFmtId="0" fontId="8" fillId="5" borderId="1" xfId="0" applyFont="1" applyFill="1" applyBorder="1" applyAlignment="1">
      <alignment vertical="center" wrapText="1"/>
    </xf>
    <xf numFmtId="0" fontId="3" fillId="9" borderId="1" xfId="0" applyFont="1" applyFill="1" applyBorder="1"/>
    <xf numFmtId="0" fontId="13" fillId="3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14" fillId="11" borderId="1" xfId="0" applyFont="1" applyFill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4" fillId="11" borderId="8" xfId="0" applyFont="1" applyFill="1" applyBorder="1" applyAlignment="1">
      <alignment horizontal="right" vertical="center" wrapText="1"/>
    </xf>
    <xf numFmtId="0" fontId="5" fillId="0" borderId="9" xfId="0" applyFont="1" applyBorder="1"/>
    <xf numFmtId="0" fontId="5" fillId="0" borderId="10" xfId="0" applyFont="1" applyBorder="1"/>
    <xf numFmtId="0" fontId="15" fillId="2" borderId="15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/>
    <xf numFmtId="0" fontId="4" fillId="3" borderId="8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13" xfId="0" applyFont="1" applyBorder="1"/>
    <xf numFmtId="0" fontId="4" fillId="4" borderId="3" xfId="0" applyFont="1" applyFill="1" applyBorder="1" applyAlignment="1">
      <alignment vertical="center" wrapText="1"/>
    </xf>
    <xf numFmtId="0" fontId="5" fillId="0" borderId="4" xfId="0" applyFont="1" applyBorder="1"/>
    <xf numFmtId="0" fontId="6" fillId="4" borderId="5" xfId="0" applyFont="1" applyFill="1" applyBorder="1" applyAlignment="1">
      <alignment vertical="center" wrapText="1"/>
    </xf>
    <xf numFmtId="0" fontId="5" fillId="0" borderId="6" xfId="0" applyFont="1" applyBorder="1"/>
    <xf numFmtId="0" fontId="5" fillId="0" borderId="7" xfId="0" applyFont="1" applyBorder="1"/>
    <xf numFmtId="0" fontId="4" fillId="3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C18" sqref="C18"/>
    </sheetView>
  </sheetViews>
  <sheetFormatPr defaultColWidth="14.42578125" defaultRowHeight="15" customHeight="1" x14ac:dyDescent="0.25"/>
  <cols>
    <col min="1" max="1" width="92.5703125" customWidth="1"/>
    <col min="2" max="2" width="23.5703125" customWidth="1"/>
    <col min="3" max="3" width="6.42578125" customWidth="1"/>
    <col min="4" max="4" width="9.140625" customWidth="1"/>
    <col min="5" max="5" width="13" customWidth="1"/>
    <col min="6" max="6" width="14.42578125" customWidth="1"/>
    <col min="7" max="7" width="18.140625" customWidth="1"/>
    <col min="8" max="26" width="8.7109375" customWidth="1"/>
  </cols>
  <sheetData>
    <row r="1" spans="1:26" ht="30" customHeight="1" x14ac:dyDescent="0.25">
      <c r="A1" s="1" t="s">
        <v>72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 customHeight="1" x14ac:dyDescent="0.25">
      <c r="A2" s="39" t="s">
        <v>57</v>
      </c>
      <c r="B2" s="40"/>
      <c r="C2" s="41" t="s">
        <v>58</v>
      </c>
      <c r="D2" s="42"/>
      <c r="E2" s="4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44" t="s">
        <v>0</v>
      </c>
      <c r="B3" s="25"/>
      <c r="C3" s="25"/>
      <c r="D3" s="25"/>
      <c r="E3" s="2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4" t="s">
        <v>1</v>
      </c>
      <c r="B4" s="25"/>
      <c r="C4" s="25"/>
      <c r="D4" s="26"/>
      <c r="E4" s="4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35" t="s">
        <v>3</v>
      </c>
      <c r="B5" s="25"/>
      <c r="C5" s="25"/>
      <c r="D5" s="26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35" t="s">
        <v>4</v>
      </c>
      <c r="B6" s="25"/>
      <c r="C6" s="25"/>
      <c r="D6" s="26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36"/>
      <c r="B7" s="37"/>
      <c r="C7" s="37"/>
      <c r="D7" s="37"/>
      <c r="E7" s="3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4.25" customHeight="1" x14ac:dyDescent="0.25">
      <c r="A8" s="32" t="s">
        <v>5</v>
      </c>
      <c r="B8" s="26"/>
      <c r="C8" s="6" t="s">
        <v>6</v>
      </c>
      <c r="D8" s="6" t="s">
        <v>7</v>
      </c>
      <c r="E8" s="4" t="s">
        <v>8</v>
      </c>
      <c r="F8" s="6" t="s">
        <v>9</v>
      </c>
      <c r="G8" s="4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3.25" customHeight="1" x14ac:dyDescent="0.25">
      <c r="A9" s="35" t="s">
        <v>11</v>
      </c>
      <c r="B9" s="26"/>
      <c r="C9" s="7">
        <v>3</v>
      </c>
      <c r="D9" s="7">
        <v>1</v>
      </c>
      <c r="E9" s="8"/>
      <c r="F9" s="9">
        <f t="shared" ref="F9:F10" si="0">C9*D9*E9</f>
        <v>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3.25" customHeight="1" x14ac:dyDescent="0.25">
      <c r="A10" s="35" t="s">
        <v>12</v>
      </c>
      <c r="B10" s="26"/>
      <c r="C10" s="7">
        <v>1</v>
      </c>
      <c r="D10" s="7">
        <v>1</v>
      </c>
      <c r="E10" s="11"/>
      <c r="F10" s="9">
        <f t="shared" si="0"/>
        <v>0</v>
      </c>
      <c r="G10" s="1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3" t="s">
        <v>13</v>
      </c>
      <c r="B11" s="26"/>
      <c r="C11" s="30" t="s">
        <v>14</v>
      </c>
      <c r="D11" s="25"/>
      <c r="E11" s="26"/>
      <c r="F11" s="13">
        <f>SUM(F9:F10)</f>
        <v>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1" t="s">
        <v>15</v>
      </c>
      <c r="B12" s="25"/>
      <c r="C12" s="25"/>
      <c r="D12" s="25"/>
      <c r="E12" s="26"/>
      <c r="F12" s="14">
        <f>F11*1</f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5.75" customHeight="1" thickBot="1" x14ac:dyDescent="0.3">
      <c r="A13" s="32" t="s">
        <v>70</v>
      </c>
      <c r="B13" s="26"/>
      <c r="C13" s="6" t="s">
        <v>6</v>
      </c>
      <c r="D13" s="6" t="s">
        <v>7</v>
      </c>
      <c r="E13" s="4" t="s">
        <v>8</v>
      </c>
      <c r="F13" s="6" t="s">
        <v>9</v>
      </c>
      <c r="G13" s="4" t="s">
        <v>10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thickBot="1" x14ac:dyDescent="0.3">
      <c r="A14" s="22" t="s">
        <v>59</v>
      </c>
      <c r="B14" s="7" t="s">
        <v>16</v>
      </c>
      <c r="C14" s="7">
        <v>30</v>
      </c>
      <c r="D14" s="7" t="s">
        <v>17</v>
      </c>
      <c r="E14" s="11"/>
      <c r="F14" s="9">
        <f t="shared" ref="F14:F19" si="1">E14*C14</f>
        <v>0</v>
      </c>
      <c r="G14" s="1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.75" customHeight="1" thickBot="1" x14ac:dyDescent="0.3">
      <c r="A15" s="23" t="s">
        <v>60</v>
      </c>
      <c r="B15" s="7" t="s">
        <v>16</v>
      </c>
      <c r="C15" s="7">
        <v>20</v>
      </c>
      <c r="D15" s="7" t="s">
        <v>17</v>
      </c>
      <c r="E15" s="11"/>
      <c r="F15" s="9">
        <f t="shared" si="1"/>
        <v>0</v>
      </c>
      <c r="G15" s="1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thickBot="1" x14ac:dyDescent="0.3">
      <c r="A16" s="23" t="s">
        <v>61</v>
      </c>
      <c r="B16" s="7" t="s">
        <v>16</v>
      </c>
      <c r="C16" s="7">
        <v>12</v>
      </c>
      <c r="D16" s="7" t="s">
        <v>17</v>
      </c>
      <c r="E16" s="11"/>
      <c r="F16" s="9">
        <f t="shared" si="1"/>
        <v>0</v>
      </c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thickBot="1" x14ac:dyDescent="0.3">
      <c r="A17" s="23" t="s">
        <v>62</v>
      </c>
      <c r="B17" s="7" t="s">
        <v>16</v>
      </c>
      <c r="C17" s="7">
        <v>8</v>
      </c>
      <c r="D17" s="7" t="s">
        <v>17</v>
      </c>
      <c r="E17" s="11"/>
      <c r="F17" s="9">
        <f t="shared" si="1"/>
        <v>0</v>
      </c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2.25" customHeight="1" thickBot="1" x14ac:dyDescent="0.3">
      <c r="A18" s="15" t="s">
        <v>63</v>
      </c>
      <c r="B18" s="7" t="s">
        <v>16</v>
      </c>
      <c r="C18" s="7">
        <v>4</v>
      </c>
      <c r="D18" s="7" t="s">
        <v>17</v>
      </c>
      <c r="E18" s="11"/>
      <c r="F18" s="16">
        <f t="shared" si="1"/>
        <v>0</v>
      </c>
      <c r="G18" s="1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25">
      <c r="A19" s="15" t="s">
        <v>64</v>
      </c>
      <c r="B19" s="7" t="s">
        <v>16</v>
      </c>
      <c r="C19" s="7">
        <v>3</v>
      </c>
      <c r="D19" s="7" t="s">
        <v>17</v>
      </c>
      <c r="E19" s="11"/>
      <c r="F19" s="16">
        <f t="shared" si="1"/>
        <v>0</v>
      </c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7" customHeight="1" x14ac:dyDescent="0.25">
      <c r="A20" s="15" t="s">
        <v>65</v>
      </c>
      <c r="B20" s="7" t="s">
        <v>16</v>
      </c>
      <c r="C20" s="7">
        <v>2</v>
      </c>
      <c r="D20" s="7">
        <v>5</v>
      </c>
      <c r="E20" s="11"/>
      <c r="F20" s="16">
        <f t="shared" ref="F20:F21" si="2">(IF(E20&gt;D20,D20,E20))*C20</f>
        <v>0</v>
      </c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25">
      <c r="A21" s="15" t="s">
        <v>66</v>
      </c>
      <c r="B21" s="7" t="s">
        <v>18</v>
      </c>
      <c r="C21" s="7">
        <v>0.5</v>
      </c>
      <c r="D21" s="7">
        <v>6</v>
      </c>
      <c r="E21" s="11"/>
      <c r="F21" s="9">
        <f t="shared" si="2"/>
        <v>0</v>
      </c>
      <c r="G21" s="1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25">
      <c r="A22" s="15" t="s">
        <v>67</v>
      </c>
      <c r="B22" s="7" t="s">
        <v>16</v>
      </c>
      <c r="C22" s="7">
        <v>15</v>
      </c>
      <c r="D22" s="7" t="s">
        <v>17</v>
      </c>
      <c r="E22" s="11"/>
      <c r="F22" s="9">
        <f t="shared" ref="F22:F24" si="3">E22*C22</f>
        <v>0</v>
      </c>
      <c r="G22" s="1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25">
      <c r="A23" s="15" t="s">
        <v>68</v>
      </c>
      <c r="B23" s="7" t="s">
        <v>16</v>
      </c>
      <c r="C23" s="7">
        <v>10</v>
      </c>
      <c r="D23" s="7" t="s">
        <v>17</v>
      </c>
      <c r="E23" s="11"/>
      <c r="F23" s="9">
        <f t="shared" si="3"/>
        <v>0</v>
      </c>
      <c r="G23" s="1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25">
      <c r="A24" s="15" t="s">
        <v>69</v>
      </c>
      <c r="B24" s="7" t="s">
        <v>16</v>
      </c>
      <c r="C24" s="7">
        <v>8</v>
      </c>
      <c r="D24" s="7" t="s">
        <v>17</v>
      </c>
      <c r="E24" s="11"/>
      <c r="F24" s="9">
        <f t="shared" si="3"/>
        <v>0</v>
      </c>
      <c r="G24" s="1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0" t="s">
        <v>19</v>
      </c>
      <c r="B25" s="25"/>
      <c r="C25" s="25"/>
      <c r="D25" s="25"/>
      <c r="E25" s="26"/>
      <c r="F25" s="13">
        <f>SUM(F14:F24)</f>
        <v>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31" t="s">
        <v>20</v>
      </c>
      <c r="B26" s="25"/>
      <c r="C26" s="25"/>
      <c r="D26" s="25"/>
      <c r="E26" s="26"/>
      <c r="F26" s="14">
        <f>F25*4</f>
        <v>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0.5" customHeight="1" x14ac:dyDescent="0.25">
      <c r="A27" s="17" t="s">
        <v>21</v>
      </c>
      <c r="B27" s="17"/>
      <c r="C27" s="6" t="s">
        <v>6</v>
      </c>
      <c r="D27" s="6" t="s">
        <v>7</v>
      </c>
      <c r="E27" s="18" t="s">
        <v>8</v>
      </c>
      <c r="F27" s="6" t="s">
        <v>9</v>
      </c>
      <c r="G27" s="19" t="s">
        <v>10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5">
      <c r="A28" s="15" t="s">
        <v>22</v>
      </c>
      <c r="B28" s="7" t="s">
        <v>23</v>
      </c>
      <c r="C28" s="7">
        <v>2</v>
      </c>
      <c r="D28" s="7">
        <v>4</v>
      </c>
      <c r="E28" s="11"/>
      <c r="F28" s="9">
        <f t="shared" ref="F28:F32" si="4">(IF(E28&gt;4,4,E28))*C28</f>
        <v>0</v>
      </c>
      <c r="G28" s="1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25">
      <c r="A29" s="15" t="s">
        <v>24</v>
      </c>
      <c r="B29" s="7" t="s">
        <v>23</v>
      </c>
      <c r="C29" s="7">
        <v>1.5</v>
      </c>
      <c r="D29" s="7">
        <v>4</v>
      </c>
      <c r="E29" s="8"/>
      <c r="F29" s="9">
        <f t="shared" si="4"/>
        <v>0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25">
      <c r="A30" s="15" t="s">
        <v>25</v>
      </c>
      <c r="B30" s="7" t="s">
        <v>23</v>
      </c>
      <c r="C30" s="7">
        <v>2</v>
      </c>
      <c r="D30" s="7">
        <v>4</v>
      </c>
      <c r="E30" s="11"/>
      <c r="F30" s="9">
        <f t="shared" si="4"/>
        <v>0</v>
      </c>
      <c r="G30" s="1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3.25" customHeight="1" x14ac:dyDescent="0.25">
      <c r="A31" s="15" t="s">
        <v>26</v>
      </c>
      <c r="B31" s="7" t="s">
        <v>23</v>
      </c>
      <c r="C31" s="7">
        <v>3</v>
      </c>
      <c r="D31" s="7">
        <v>4</v>
      </c>
      <c r="E31" s="11"/>
      <c r="F31" s="9">
        <f t="shared" si="4"/>
        <v>0</v>
      </c>
      <c r="G31" s="1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3.25" customHeight="1" x14ac:dyDescent="0.25">
      <c r="A32" s="15" t="s">
        <v>27</v>
      </c>
      <c r="B32" s="7" t="s">
        <v>28</v>
      </c>
      <c r="C32" s="7">
        <v>1</v>
      </c>
      <c r="D32" s="7">
        <v>2</v>
      </c>
      <c r="E32" s="11"/>
      <c r="F32" s="9">
        <f t="shared" si="4"/>
        <v>0</v>
      </c>
      <c r="G32" s="1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0" t="s">
        <v>29</v>
      </c>
      <c r="B33" s="25"/>
      <c r="C33" s="25"/>
      <c r="D33" s="25"/>
      <c r="E33" s="26"/>
      <c r="F33" s="9">
        <f>SUM(F28:F32)</f>
        <v>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25">
      <c r="A34" s="31" t="s">
        <v>30</v>
      </c>
      <c r="B34" s="25"/>
      <c r="C34" s="25"/>
      <c r="D34" s="25"/>
      <c r="E34" s="26"/>
      <c r="F34" s="14">
        <f>F33*3</f>
        <v>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1.25" customHeight="1" x14ac:dyDescent="0.25">
      <c r="A35" s="32" t="s">
        <v>31</v>
      </c>
      <c r="B35" s="26"/>
      <c r="C35" s="6" t="s">
        <v>6</v>
      </c>
      <c r="D35" s="6" t="s">
        <v>7</v>
      </c>
      <c r="E35" s="4" t="s">
        <v>8</v>
      </c>
      <c r="F35" s="6" t="s">
        <v>9</v>
      </c>
      <c r="G35" s="4" t="s">
        <v>10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7" customHeight="1" x14ac:dyDescent="0.25">
      <c r="A36" s="15" t="s">
        <v>32</v>
      </c>
      <c r="B36" s="7" t="s">
        <v>33</v>
      </c>
      <c r="C36" s="7">
        <v>1</v>
      </c>
      <c r="D36" s="7">
        <v>20</v>
      </c>
      <c r="E36" s="11"/>
      <c r="F36" s="9">
        <f t="shared" ref="F36:F47" si="5">(IF(E36&gt;D36,D36,E36))*C36</f>
        <v>0</v>
      </c>
      <c r="G36" s="1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7" customHeight="1" x14ac:dyDescent="0.25">
      <c r="A37" s="15" t="s">
        <v>34</v>
      </c>
      <c r="B37" s="7" t="s">
        <v>35</v>
      </c>
      <c r="C37" s="7">
        <v>1</v>
      </c>
      <c r="D37" s="7">
        <v>3</v>
      </c>
      <c r="E37" s="8"/>
      <c r="F37" s="9">
        <f t="shared" si="5"/>
        <v>0</v>
      </c>
      <c r="G37" s="1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7" customHeight="1" x14ac:dyDescent="0.25">
      <c r="A38" s="15" t="s">
        <v>36</v>
      </c>
      <c r="B38" s="7" t="s">
        <v>37</v>
      </c>
      <c r="C38" s="7">
        <v>1</v>
      </c>
      <c r="D38" s="7">
        <v>5</v>
      </c>
      <c r="E38" s="8"/>
      <c r="F38" s="9">
        <f t="shared" si="5"/>
        <v>0</v>
      </c>
      <c r="G38" s="1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7" customHeight="1" x14ac:dyDescent="0.25">
      <c r="A39" s="15" t="s">
        <v>38</v>
      </c>
      <c r="B39" s="7" t="s">
        <v>39</v>
      </c>
      <c r="C39" s="7">
        <v>0.5</v>
      </c>
      <c r="D39" s="7">
        <v>4</v>
      </c>
      <c r="E39" s="11"/>
      <c r="F39" s="9">
        <f t="shared" si="5"/>
        <v>0</v>
      </c>
      <c r="G39" s="1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7" customHeight="1" x14ac:dyDescent="0.25">
      <c r="A40" s="15" t="s">
        <v>40</v>
      </c>
      <c r="B40" s="7" t="s">
        <v>41</v>
      </c>
      <c r="C40" s="7">
        <v>1</v>
      </c>
      <c r="D40" s="7">
        <v>10</v>
      </c>
      <c r="E40" s="11"/>
      <c r="F40" s="9">
        <f t="shared" si="5"/>
        <v>0</v>
      </c>
      <c r="G40" s="1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7" customHeight="1" x14ac:dyDescent="0.25">
      <c r="A41" s="15" t="s">
        <v>42</v>
      </c>
      <c r="B41" s="7" t="s">
        <v>43</v>
      </c>
      <c r="C41" s="7">
        <v>0.5</v>
      </c>
      <c r="D41" s="7">
        <v>10</v>
      </c>
      <c r="E41" s="11"/>
      <c r="F41" s="9">
        <f t="shared" si="5"/>
        <v>0</v>
      </c>
      <c r="G41" s="1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7" customHeight="1" x14ac:dyDescent="0.25">
      <c r="A42" s="15" t="s">
        <v>44</v>
      </c>
      <c r="B42" s="7" t="s">
        <v>45</v>
      </c>
      <c r="C42" s="7">
        <v>3</v>
      </c>
      <c r="D42" s="7">
        <v>5</v>
      </c>
      <c r="E42" s="11"/>
      <c r="F42" s="9">
        <f t="shared" si="5"/>
        <v>0</v>
      </c>
      <c r="G42" s="1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7" customHeight="1" x14ac:dyDescent="0.25">
      <c r="A43" s="15" t="s">
        <v>46</v>
      </c>
      <c r="B43" s="7" t="s">
        <v>45</v>
      </c>
      <c r="C43" s="7">
        <v>1</v>
      </c>
      <c r="D43" s="7">
        <v>5</v>
      </c>
      <c r="E43" s="11"/>
      <c r="F43" s="9">
        <f t="shared" si="5"/>
        <v>0</v>
      </c>
      <c r="G43" s="1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7" customHeight="1" x14ac:dyDescent="0.25">
      <c r="A44" s="15" t="s">
        <v>47</v>
      </c>
      <c r="B44" s="7" t="s">
        <v>48</v>
      </c>
      <c r="C44" s="7">
        <v>1</v>
      </c>
      <c r="D44" s="7">
        <v>5</v>
      </c>
      <c r="E44" s="11"/>
      <c r="F44" s="9">
        <f t="shared" si="5"/>
        <v>0</v>
      </c>
      <c r="G44" s="1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7" customHeight="1" x14ac:dyDescent="0.25">
      <c r="A45" s="15" t="s">
        <v>49</v>
      </c>
      <c r="B45" s="7" t="s">
        <v>50</v>
      </c>
      <c r="C45" s="7">
        <v>0.5</v>
      </c>
      <c r="D45" s="7">
        <v>10</v>
      </c>
      <c r="E45" s="11"/>
      <c r="F45" s="9">
        <f t="shared" si="5"/>
        <v>0</v>
      </c>
      <c r="G45" s="1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7" customHeight="1" x14ac:dyDescent="0.25">
      <c r="A46" s="15" t="s">
        <v>51</v>
      </c>
      <c r="B46" s="7" t="s">
        <v>52</v>
      </c>
      <c r="C46" s="7">
        <v>0.5</v>
      </c>
      <c r="D46" s="7">
        <v>4</v>
      </c>
      <c r="E46" s="11"/>
      <c r="F46" s="9">
        <f t="shared" si="5"/>
        <v>0</v>
      </c>
      <c r="G46" s="1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7" customHeight="1" x14ac:dyDescent="0.25">
      <c r="A47" s="15" t="s">
        <v>53</v>
      </c>
      <c r="B47" s="7" t="s">
        <v>23</v>
      </c>
      <c r="C47" s="7">
        <v>0.5</v>
      </c>
      <c r="D47" s="7">
        <v>2</v>
      </c>
      <c r="E47" s="11"/>
      <c r="F47" s="9">
        <f t="shared" si="5"/>
        <v>0</v>
      </c>
      <c r="G47" s="1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0" t="s">
        <v>54</v>
      </c>
      <c r="B48" s="25"/>
      <c r="C48" s="25"/>
      <c r="D48" s="25"/>
      <c r="E48" s="26"/>
      <c r="F48" s="13">
        <f>SUM(F36:F47)</f>
        <v>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25">
      <c r="A49" s="31" t="s">
        <v>55</v>
      </c>
      <c r="B49" s="25"/>
      <c r="C49" s="25"/>
      <c r="D49" s="25"/>
      <c r="E49" s="26"/>
      <c r="F49" s="14">
        <f>F48*2</f>
        <v>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4"/>
      <c r="B50" s="25"/>
      <c r="C50" s="25"/>
      <c r="D50" s="25"/>
      <c r="E50" s="26"/>
      <c r="F50" s="2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24" t="s">
        <v>56</v>
      </c>
      <c r="B51" s="25"/>
      <c r="C51" s="25"/>
      <c r="D51" s="25"/>
      <c r="E51" s="26"/>
      <c r="F51" s="21">
        <f>F49+F34+F26+F12</f>
        <v>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63.75" customHeight="1" x14ac:dyDescent="0.25">
      <c r="A52" s="27" t="s">
        <v>71</v>
      </c>
      <c r="B52" s="28"/>
      <c r="C52" s="28"/>
      <c r="D52" s="28"/>
      <c r="E52" s="2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2"/>
      <c r="B53" s="2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2"/>
      <c r="B54" s="2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2"/>
      <c r="B57" s="2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2"/>
      <c r="B59" s="2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2"/>
      <c r="B60" s="2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2"/>
      <c r="B61" s="2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2"/>
      <c r="B62" s="2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2"/>
      <c r="B63" s="2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"/>
      <c r="B65" s="2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2"/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2"/>
      <c r="B67" s="2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2"/>
      <c r="B68" s="2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2"/>
      <c r="B69" s="2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2"/>
      <c r="B70" s="2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2"/>
      <c r="B71" s="2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2"/>
      <c r="B72" s="2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2"/>
      <c r="B74" s="2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2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2"/>
      <c r="B77" s="2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2"/>
      <c r="B78" s="2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2"/>
      <c r="B79" s="2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2"/>
      <c r="B80" s="2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2"/>
      <c r="B81" s="2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2"/>
      <c r="B82" s="2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2"/>
      <c r="B83" s="2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2"/>
      <c r="B86" s="2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2"/>
      <c r="B89" s="2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2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2"/>
      <c r="B92" s="2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2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2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2"/>
      <c r="B96" s="2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2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2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2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2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2"/>
      <c r="B120" s="2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2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2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2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2"/>
      <c r="B124" s="2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2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2"/>
      <c r="B126" s="2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2"/>
      <c r="B127" s="2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2"/>
      <c r="B128" s="2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2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2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2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2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2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2"/>
      <c r="B194" s="2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2"/>
      <c r="B195" s="2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2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2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2"/>
      <c r="B198" s="2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2"/>
      <c r="B199" s="2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2"/>
      <c r="B200" s="2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2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2"/>
      <c r="B202" s="2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2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2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2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2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2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2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2"/>
      <c r="B209" s="2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2"/>
      <c r="B210" s="2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2"/>
      <c r="B211" s="2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2"/>
      <c r="B212" s="2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2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2"/>
      <c r="B214" s="2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2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2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2"/>
      <c r="B217" s="2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2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2"/>
      <c r="B219" s="2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2"/>
      <c r="B220" s="2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2"/>
      <c r="B221" s="2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2"/>
      <c r="B222" s="2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2"/>
      <c r="B223" s="2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2"/>
      <c r="B224" s="2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2"/>
      <c r="B225" s="2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2"/>
      <c r="B226" s="2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2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2"/>
      <c r="B228" s="2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2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2"/>
      <c r="B230" s="2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2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2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2"/>
      <c r="B233" s="2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2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2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2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2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2"/>
      <c r="B238" s="2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2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2"/>
      <c r="B240" s="2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2"/>
      <c r="B241" s="2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2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2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2"/>
      <c r="B244" s="2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2"/>
      <c r="B245" s="2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2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2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2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2"/>
      <c r="B249" s="2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2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2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2"/>
      <c r="B252" s="2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2"/>
      <c r="B253" s="2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2"/>
      <c r="B254" s="2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2"/>
      <c r="B255" s="2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2"/>
      <c r="B256" s="2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2"/>
      <c r="B257" s="2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2"/>
      <c r="B258" s="2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2"/>
      <c r="B259" s="2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2"/>
      <c r="B260" s="2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2"/>
      <c r="B261" s="2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2"/>
      <c r="B262" s="2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2"/>
      <c r="B263" s="2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2"/>
      <c r="B264" s="2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2"/>
      <c r="B265" s="2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2"/>
      <c r="B266" s="2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2"/>
      <c r="B267" s="2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2"/>
      <c r="B268" s="2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2"/>
      <c r="B269" s="2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2"/>
      <c r="B270" s="2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2"/>
      <c r="B271" s="2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2"/>
      <c r="B272" s="2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2"/>
      <c r="B273" s="2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2"/>
      <c r="B274" s="2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2"/>
      <c r="B275" s="2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2"/>
      <c r="B276" s="2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2"/>
      <c r="B277" s="2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2"/>
      <c r="B278" s="2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2"/>
      <c r="B279" s="2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2"/>
      <c r="B280" s="2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2"/>
      <c r="B281" s="2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2"/>
      <c r="B282" s="2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2"/>
      <c r="B283" s="2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2"/>
      <c r="B284" s="2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2"/>
      <c r="B285" s="2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2"/>
      <c r="B286" s="2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2"/>
      <c r="B287" s="2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2"/>
      <c r="B288" s="2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2"/>
      <c r="B289" s="2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2"/>
      <c r="B290" s="2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2"/>
      <c r="B291" s="2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2"/>
      <c r="B292" s="2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2"/>
      <c r="B293" s="2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2"/>
      <c r="B294" s="2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2"/>
      <c r="B295" s="2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2"/>
      <c r="B296" s="2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2"/>
      <c r="B297" s="2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2"/>
      <c r="B298" s="2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2"/>
      <c r="B299" s="2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2"/>
      <c r="B300" s="2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2"/>
      <c r="B301" s="2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2"/>
      <c r="B302" s="2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2"/>
      <c r="B303" s="2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2"/>
      <c r="B304" s="2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2"/>
      <c r="B305" s="2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2"/>
      <c r="B306" s="2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2"/>
      <c r="B307" s="2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2"/>
      <c r="B308" s="2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2"/>
      <c r="B309" s="2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2"/>
      <c r="B310" s="2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2"/>
      <c r="B311" s="2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2"/>
      <c r="B312" s="2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2"/>
      <c r="B313" s="2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2"/>
      <c r="B314" s="2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2"/>
      <c r="B315" s="2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2"/>
      <c r="B316" s="2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2"/>
      <c r="B317" s="2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2"/>
      <c r="B318" s="2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2"/>
      <c r="B319" s="2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2"/>
      <c r="B320" s="2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2"/>
      <c r="B321" s="2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2"/>
      <c r="B322" s="2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2"/>
      <c r="B323" s="2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2"/>
      <c r="B324" s="2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2"/>
      <c r="B325" s="2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2"/>
      <c r="B326" s="2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2"/>
      <c r="B327" s="2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2"/>
      <c r="B328" s="2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2"/>
      <c r="B329" s="2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2"/>
      <c r="B330" s="2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2"/>
      <c r="B331" s="2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2"/>
      <c r="B332" s="2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2"/>
      <c r="B333" s="2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2"/>
      <c r="B334" s="2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2"/>
      <c r="B335" s="2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2"/>
      <c r="B336" s="2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2"/>
      <c r="B337" s="2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2"/>
      <c r="B338" s="2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2"/>
      <c r="B339" s="2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2"/>
      <c r="B340" s="2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2"/>
      <c r="B341" s="2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2"/>
      <c r="B342" s="2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2"/>
      <c r="B343" s="2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2"/>
      <c r="B344" s="2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2"/>
      <c r="B345" s="2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2"/>
      <c r="B346" s="2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2"/>
      <c r="B347" s="2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2"/>
      <c r="B348" s="2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2"/>
      <c r="B349" s="2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2"/>
      <c r="B350" s="2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2"/>
      <c r="B351" s="2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2"/>
      <c r="B352" s="2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2"/>
      <c r="B353" s="2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2"/>
      <c r="B354" s="2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2"/>
      <c r="B355" s="2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2"/>
      <c r="B356" s="2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2"/>
      <c r="B357" s="2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2"/>
      <c r="B358" s="2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2"/>
      <c r="B359" s="2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2"/>
      <c r="B360" s="2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2"/>
      <c r="B361" s="2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2"/>
      <c r="B362" s="2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2"/>
      <c r="B363" s="2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2"/>
      <c r="B364" s="2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2"/>
      <c r="B365" s="2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2"/>
      <c r="B366" s="2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2"/>
      <c r="B367" s="2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2"/>
      <c r="B368" s="2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2"/>
      <c r="B369" s="2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2"/>
      <c r="B370" s="2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2"/>
      <c r="B371" s="2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2"/>
      <c r="B372" s="2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2"/>
      <c r="B373" s="2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2"/>
      <c r="B374" s="2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2"/>
      <c r="B375" s="2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2"/>
      <c r="B376" s="2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2"/>
      <c r="B377" s="2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2"/>
      <c r="B378" s="2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2"/>
      <c r="B379" s="2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2"/>
      <c r="B380" s="2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2"/>
      <c r="B381" s="2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2"/>
      <c r="B382" s="2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2"/>
      <c r="B383" s="2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2"/>
      <c r="B384" s="2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2"/>
      <c r="B385" s="2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2"/>
      <c r="B386" s="2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2"/>
      <c r="B387" s="2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2"/>
      <c r="B388" s="2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2"/>
      <c r="B389" s="2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2"/>
      <c r="B390" s="2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2"/>
      <c r="B391" s="2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2"/>
      <c r="B392" s="2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2"/>
      <c r="B393" s="2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2"/>
      <c r="B394" s="2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2"/>
      <c r="B395" s="2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2"/>
      <c r="B396" s="2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2"/>
      <c r="B397" s="2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2"/>
      <c r="B398" s="2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2"/>
      <c r="B399" s="2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2"/>
      <c r="B400" s="2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2"/>
      <c r="B401" s="2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2"/>
      <c r="B402" s="2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2"/>
      <c r="B403" s="2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2"/>
      <c r="B404" s="2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2"/>
      <c r="B405" s="2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2"/>
      <c r="B406" s="2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2"/>
      <c r="B407" s="2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2"/>
      <c r="B408" s="2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2"/>
      <c r="B409" s="2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2"/>
      <c r="B410" s="2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2"/>
      <c r="B411" s="2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2"/>
      <c r="B412" s="2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2"/>
      <c r="B413" s="2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2"/>
      <c r="B414" s="2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2"/>
      <c r="B415" s="2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2"/>
      <c r="B416" s="2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2"/>
      <c r="B417" s="2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2"/>
      <c r="B418" s="2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2"/>
      <c r="B419" s="2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2"/>
      <c r="B420" s="2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2"/>
      <c r="B421" s="2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2"/>
      <c r="B422" s="2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2"/>
      <c r="B423" s="2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2"/>
      <c r="B424" s="2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2"/>
      <c r="B425" s="2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2"/>
      <c r="B426" s="2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2"/>
      <c r="B427" s="2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2"/>
      <c r="B428" s="2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2"/>
      <c r="B429" s="2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2"/>
      <c r="B430" s="2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2"/>
      <c r="B431" s="2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2"/>
      <c r="B432" s="2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2"/>
      <c r="B433" s="2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2"/>
      <c r="B434" s="2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2"/>
      <c r="B435" s="2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2"/>
      <c r="B436" s="2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2"/>
      <c r="B437" s="2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2"/>
      <c r="B438" s="2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2"/>
      <c r="B439" s="2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2"/>
      <c r="B440" s="2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2"/>
      <c r="B441" s="2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2"/>
      <c r="B442" s="2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2"/>
      <c r="B443" s="2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2"/>
      <c r="B444" s="2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2"/>
      <c r="B445" s="2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2"/>
      <c r="B446" s="2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2"/>
      <c r="B447" s="2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2"/>
      <c r="B448" s="2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2"/>
      <c r="B449" s="2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2"/>
      <c r="B450" s="2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2"/>
      <c r="B451" s="2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2"/>
      <c r="B452" s="2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2"/>
      <c r="B453" s="2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2"/>
      <c r="B454" s="2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2"/>
      <c r="B455" s="2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2"/>
      <c r="B456" s="2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2"/>
      <c r="B457" s="2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2"/>
      <c r="B458" s="2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2"/>
      <c r="B459" s="2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2"/>
      <c r="B460" s="2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2"/>
      <c r="B461" s="2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2"/>
      <c r="B462" s="2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2"/>
      <c r="B463" s="2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2"/>
      <c r="B464" s="2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2"/>
      <c r="B465" s="2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2"/>
      <c r="B466" s="2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2"/>
      <c r="B467" s="2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2"/>
      <c r="B468" s="2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2"/>
      <c r="B469" s="2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2"/>
      <c r="B470" s="2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2"/>
      <c r="B471" s="2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2"/>
      <c r="B472" s="2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2"/>
      <c r="B473" s="2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2"/>
      <c r="B474" s="2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2"/>
      <c r="B475" s="2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2"/>
      <c r="B476" s="2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2"/>
      <c r="B477" s="2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2"/>
      <c r="B478" s="2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2"/>
      <c r="B479" s="2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2"/>
      <c r="B480" s="2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2"/>
      <c r="B481" s="2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2"/>
      <c r="B482" s="2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2"/>
      <c r="B483" s="2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2"/>
      <c r="B484" s="2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2"/>
      <c r="B485" s="2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2"/>
      <c r="B486" s="2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2"/>
      <c r="B487" s="2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2"/>
      <c r="B488" s="2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2"/>
      <c r="B489" s="2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2"/>
      <c r="B490" s="2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2"/>
      <c r="B491" s="2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2"/>
      <c r="B492" s="2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2"/>
      <c r="B493" s="2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2"/>
      <c r="B494" s="2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2"/>
      <c r="B495" s="2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2"/>
      <c r="B496" s="2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2"/>
      <c r="B497" s="2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2"/>
      <c r="B498" s="2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2"/>
      <c r="B499" s="2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2"/>
      <c r="B500" s="2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2"/>
      <c r="B501" s="2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2"/>
      <c r="B502" s="2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2"/>
      <c r="B503" s="2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2"/>
      <c r="B504" s="2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2"/>
      <c r="B505" s="2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2"/>
      <c r="B506" s="2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2"/>
      <c r="B507" s="2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2"/>
      <c r="B508" s="2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2"/>
      <c r="B509" s="2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2"/>
      <c r="B510" s="2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2"/>
      <c r="B511" s="2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2"/>
      <c r="B512" s="2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2"/>
      <c r="B513" s="2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2"/>
      <c r="B514" s="2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2"/>
      <c r="B515" s="2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2"/>
      <c r="B516" s="2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2"/>
      <c r="B517" s="2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2"/>
      <c r="B518" s="2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2"/>
      <c r="B519" s="2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2"/>
      <c r="B520" s="2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2"/>
      <c r="B521" s="2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2"/>
      <c r="B522" s="2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2"/>
      <c r="B523" s="2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2"/>
      <c r="B524" s="2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2"/>
      <c r="B525" s="2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2"/>
      <c r="B526" s="2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2"/>
      <c r="B527" s="2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2"/>
      <c r="B528" s="2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2"/>
      <c r="B529" s="2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2"/>
      <c r="B530" s="2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2"/>
      <c r="B531" s="2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2"/>
      <c r="B532" s="2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2"/>
      <c r="B533" s="2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2"/>
      <c r="B534" s="2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2"/>
      <c r="B535" s="2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2"/>
      <c r="B536" s="2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2"/>
      <c r="B537" s="2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2"/>
      <c r="B538" s="2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2"/>
      <c r="B539" s="2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2"/>
      <c r="B540" s="2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2"/>
      <c r="B541" s="2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2"/>
      <c r="B542" s="2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2"/>
      <c r="B543" s="2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2"/>
      <c r="B544" s="2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2"/>
      <c r="B545" s="2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2"/>
      <c r="B546" s="2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2"/>
      <c r="B547" s="2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2"/>
      <c r="B548" s="2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2"/>
      <c r="B549" s="2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2"/>
      <c r="B550" s="2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2"/>
      <c r="B551" s="2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2"/>
      <c r="B552" s="2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2"/>
      <c r="B553" s="2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2"/>
      <c r="B554" s="2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2"/>
      <c r="B555" s="2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2"/>
      <c r="B556" s="2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2"/>
      <c r="B557" s="2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2"/>
      <c r="B558" s="2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2"/>
      <c r="B559" s="2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2"/>
      <c r="B560" s="2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2"/>
      <c r="B561" s="2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2"/>
      <c r="B562" s="2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2"/>
      <c r="B563" s="2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2"/>
      <c r="B564" s="2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2"/>
      <c r="B565" s="2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2"/>
      <c r="B566" s="2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2"/>
      <c r="B567" s="2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2"/>
      <c r="B568" s="2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2"/>
      <c r="B569" s="2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2"/>
      <c r="B570" s="2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2"/>
      <c r="B571" s="2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2"/>
      <c r="B572" s="2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2"/>
      <c r="B573" s="2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2"/>
      <c r="B574" s="2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2"/>
      <c r="B575" s="2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2"/>
      <c r="B576" s="2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2"/>
      <c r="B577" s="2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2"/>
      <c r="B578" s="2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2"/>
      <c r="B579" s="2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2"/>
      <c r="B580" s="2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2"/>
      <c r="B581" s="2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2"/>
      <c r="B582" s="2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2"/>
      <c r="B583" s="2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2"/>
      <c r="B584" s="2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2"/>
      <c r="B585" s="2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2"/>
      <c r="B586" s="2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2"/>
      <c r="B587" s="2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2"/>
      <c r="B588" s="2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2"/>
      <c r="B589" s="2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2"/>
      <c r="B590" s="2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2"/>
      <c r="B591" s="2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2"/>
      <c r="B592" s="2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2"/>
      <c r="B593" s="2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2"/>
      <c r="B594" s="2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2"/>
      <c r="B595" s="2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2"/>
      <c r="B596" s="2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2"/>
      <c r="B597" s="2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2"/>
      <c r="B598" s="2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2"/>
      <c r="B599" s="2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2"/>
      <c r="B600" s="2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2"/>
      <c r="B601" s="2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2"/>
      <c r="B602" s="2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2"/>
      <c r="B603" s="2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2"/>
      <c r="B604" s="2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2"/>
      <c r="B605" s="2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2"/>
      <c r="B606" s="2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2"/>
      <c r="B607" s="2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2"/>
      <c r="B608" s="2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2"/>
      <c r="B609" s="2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2"/>
      <c r="B610" s="2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2"/>
      <c r="B611" s="2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2"/>
      <c r="B612" s="2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2"/>
      <c r="B613" s="2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2"/>
      <c r="B614" s="2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2"/>
      <c r="B615" s="2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2"/>
      <c r="B616" s="2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2"/>
      <c r="B617" s="2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2"/>
      <c r="B618" s="2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2"/>
      <c r="B619" s="2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2"/>
      <c r="B620" s="2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2"/>
      <c r="B621" s="2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2"/>
      <c r="B622" s="2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2"/>
      <c r="B623" s="2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2"/>
      <c r="B624" s="2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2"/>
      <c r="B625" s="2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2"/>
      <c r="B626" s="2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2"/>
      <c r="B627" s="2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2"/>
      <c r="B628" s="2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2"/>
      <c r="B629" s="2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2"/>
      <c r="B630" s="2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2"/>
      <c r="B631" s="2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2"/>
      <c r="B632" s="2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2"/>
      <c r="B633" s="2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2"/>
      <c r="B634" s="2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2"/>
      <c r="B635" s="2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2"/>
      <c r="B636" s="2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2"/>
      <c r="B637" s="2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2"/>
      <c r="B638" s="2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2"/>
      <c r="B639" s="2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2"/>
      <c r="B640" s="2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2"/>
      <c r="B641" s="2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2"/>
      <c r="B642" s="2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2"/>
      <c r="B643" s="2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2"/>
      <c r="B644" s="2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2"/>
      <c r="B645" s="2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2"/>
      <c r="B646" s="2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2"/>
      <c r="B647" s="2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2"/>
      <c r="B648" s="2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2"/>
      <c r="B649" s="2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2"/>
      <c r="B650" s="2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2"/>
      <c r="B651" s="2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2"/>
      <c r="B652" s="2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2"/>
      <c r="B653" s="2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2"/>
      <c r="B654" s="2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2"/>
      <c r="B655" s="2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2"/>
      <c r="B656" s="2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2"/>
      <c r="B657" s="2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2"/>
      <c r="B658" s="2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2"/>
      <c r="B659" s="2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2"/>
      <c r="B660" s="2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2"/>
      <c r="B661" s="2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2"/>
      <c r="B662" s="2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2"/>
      <c r="B663" s="2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2"/>
      <c r="B664" s="2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2"/>
      <c r="B665" s="2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2"/>
      <c r="B666" s="2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2"/>
      <c r="B667" s="2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2"/>
      <c r="B668" s="2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2"/>
      <c r="B669" s="2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2"/>
      <c r="B670" s="2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2"/>
      <c r="B671" s="2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2"/>
      <c r="B672" s="2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2"/>
      <c r="B673" s="2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2"/>
      <c r="B674" s="2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2"/>
      <c r="B675" s="2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2"/>
      <c r="B676" s="2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2"/>
      <c r="B677" s="2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2"/>
      <c r="B678" s="2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2"/>
      <c r="B679" s="2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2"/>
      <c r="B680" s="2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2"/>
      <c r="B681" s="2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2"/>
      <c r="B682" s="2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2"/>
      <c r="B683" s="2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2"/>
      <c r="B684" s="2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2"/>
      <c r="B685" s="2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2"/>
      <c r="B686" s="2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2"/>
      <c r="B687" s="2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2"/>
      <c r="B688" s="2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2"/>
      <c r="B689" s="2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2"/>
      <c r="B690" s="2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2"/>
      <c r="B691" s="2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2"/>
      <c r="B692" s="2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2"/>
      <c r="B693" s="2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2"/>
      <c r="B694" s="2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2"/>
      <c r="B695" s="2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2"/>
      <c r="B696" s="2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2"/>
      <c r="B697" s="2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2"/>
      <c r="B698" s="2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2"/>
      <c r="B699" s="2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2"/>
      <c r="B700" s="2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2"/>
      <c r="B701" s="2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2"/>
      <c r="B702" s="2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2"/>
      <c r="B703" s="2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2"/>
      <c r="B704" s="2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2"/>
      <c r="B705" s="2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2"/>
      <c r="B706" s="2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2"/>
      <c r="B707" s="2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2"/>
      <c r="B708" s="2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2"/>
      <c r="B709" s="2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2"/>
      <c r="B710" s="2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2"/>
      <c r="B711" s="2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2"/>
      <c r="B712" s="2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2"/>
      <c r="B713" s="2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2"/>
      <c r="B714" s="2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2"/>
      <c r="B715" s="2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2"/>
      <c r="B716" s="2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2"/>
      <c r="B717" s="2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2"/>
      <c r="B718" s="2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2"/>
      <c r="B719" s="2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2"/>
      <c r="B720" s="2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2"/>
      <c r="B721" s="2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2"/>
      <c r="B722" s="2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2"/>
      <c r="B723" s="2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2"/>
      <c r="B724" s="2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2"/>
      <c r="B725" s="2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2"/>
      <c r="B726" s="2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2"/>
      <c r="B727" s="2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2"/>
      <c r="B728" s="2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2"/>
      <c r="B729" s="2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2"/>
      <c r="B730" s="2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2"/>
      <c r="B731" s="2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2"/>
      <c r="B732" s="2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2"/>
      <c r="B733" s="2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2"/>
      <c r="B734" s="2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2"/>
      <c r="B735" s="2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2"/>
      <c r="B736" s="2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2"/>
      <c r="B737" s="2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2"/>
      <c r="B738" s="2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2"/>
      <c r="B739" s="2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2"/>
      <c r="B740" s="2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2"/>
      <c r="B741" s="2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2"/>
      <c r="B742" s="2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2"/>
      <c r="B743" s="2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2"/>
      <c r="B744" s="2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2"/>
      <c r="B745" s="2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2"/>
      <c r="B746" s="2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2"/>
      <c r="B747" s="2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2"/>
      <c r="B748" s="2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2"/>
      <c r="B749" s="2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2"/>
      <c r="B750" s="2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2"/>
      <c r="B751" s="2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2"/>
      <c r="B752" s="2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2"/>
      <c r="B753" s="2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2"/>
      <c r="B754" s="2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2"/>
      <c r="B755" s="2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2"/>
      <c r="B756" s="2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2"/>
      <c r="B757" s="2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2"/>
      <c r="B758" s="2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2"/>
      <c r="B759" s="2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2"/>
      <c r="B760" s="2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2"/>
      <c r="B761" s="2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2"/>
      <c r="B762" s="2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2"/>
      <c r="B763" s="2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2"/>
      <c r="B764" s="2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2"/>
      <c r="B765" s="2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2"/>
      <c r="B766" s="2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2"/>
      <c r="B767" s="2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2"/>
      <c r="B768" s="2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2"/>
      <c r="B769" s="2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2"/>
      <c r="B770" s="2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2"/>
      <c r="B771" s="2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2"/>
      <c r="B772" s="2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2"/>
      <c r="B773" s="2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2"/>
      <c r="B774" s="2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2"/>
      <c r="B775" s="2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2"/>
      <c r="B776" s="2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2"/>
      <c r="B777" s="2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2"/>
      <c r="B778" s="2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2"/>
      <c r="B779" s="2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2"/>
      <c r="B780" s="2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2"/>
      <c r="B781" s="2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2"/>
      <c r="B782" s="2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2"/>
      <c r="B783" s="2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2"/>
      <c r="B784" s="2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2"/>
      <c r="B785" s="2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2"/>
      <c r="B786" s="2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2"/>
      <c r="B787" s="2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2"/>
      <c r="B788" s="2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2"/>
      <c r="B789" s="2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2"/>
      <c r="B790" s="2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2"/>
      <c r="B791" s="2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2"/>
      <c r="B792" s="2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2"/>
      <c r="B793" s="2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2"/>
      <c r="B794" s="2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2"/>
      <c r="B795" s="2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2"/>
      <c r="B796" s="2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2"/>
      <c r="B797" s="2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2"/>
      <c r="B798" s="2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2"/>
      <c r="B799" s="2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2"/>
      <c r="B800" s="2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2"/>
      <c r="B801" s="2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2"/>
      <c r="B802" s="2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2"/>
      <c r="B803" s="2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2"/>
      <c r="B804" s="2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2"/>
      <c r="B805" s="2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2"/>
      <c r="B806" s="2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2"/>
      <c r="B807" s="2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2"/>
      <c r="B808" s="2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2"/>
      <c r="B809" s="2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2"/>
      <c r="B810" s="2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2"/>
      <c r="B811" s="2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2"/>
      <c r="B812" s="2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2"/>
      <c r="B813" s="2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2"/>
      <c r="B814" s="2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2"/>
      <c r="B815" s="2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2"/>
      <c r="B816" s="2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2"/>
      <c r="B817" s="2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2"/>
      <c r="B818" s="2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2"/>
      <c r="B819" s="2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2"/>
      <c r="B820" s="2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2"/>
      <c r="B821" s="2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2"/>
      <c r="B822" s="2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2"/>
      <c r="B823" s="2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2"/>
      <c r="B824" s="2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2"/>
      <c r="B825" s="2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2"/>
      <c r="B826" s="2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2"/>
      <c r="B827" s="2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2"/>
      <c r="B828" s="2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2"/>
      <c r="B829" s="2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2"/>
      <c r="B830" s="2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2"/>
      <c r="B831" s="2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2"/>
      <c r="B832" s="2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2"/>
      <c r="B833" s="2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2"/>
      <c r="B834" s="2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2"/>
      <c r="B835" s="2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2"/>
      <c r="B836" s="2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2"/>
      <c r="B837" s="2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2"/>
      <c r="B838" s="2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2"/>
      <c r="B839" s="2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2"/>
      <c r="B840" s="2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2"/>
      <c r="B841" s="2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2"/>
      <c r="B842" s="2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2"/>
      <c r="B843" s="2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2"/>
      <c r="B844" s="2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2"/>
      <c r="B845" s="2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2"/>
      <c r="B846" s="2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2"/>
      <c r="B847" s="2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2"/>
      <c r="B848" s="2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2"/>
      <c r="B849" s="2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2"/>
      <c r="B850" s="2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2"/>
      <c r="B851" s="2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2"/>
      <c r="B852" s="2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2"/>
      <c r="B853" s="2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2"/>
      <c r="B854" s="2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2"/>
      <c r="B855" s="2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2"/>
      <c r="B856" s="2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2"/>
      <c r="B857" s="2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2"/>
      <c r="B858" s="2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2"/>
      <c r="B859" s="2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2"/>
      <c r="B860" s="2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2"/>
      <c r="B861" s="2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2"/>
      <c r="B862" s="2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2"/>
      <c r="B863" s="2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2"/>
      <c r="B864" s="2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2"/>
      <c r="B865" s="2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2"/>
      <c r="B866" s="2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2"/>
      <c r="B867" s="2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2"/>
      <c r="B868" s="2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2"/>
      <c r="B869" s="2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2"/>
      <c r="B870" s="2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2"/>
      <c r="B871" s="2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2"/>
      <c r="B872" s="2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2"/>
      <c r="B873" s="2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2"/>
      <c r="B874" s="2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2"/>
      <c r="B875" s="2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2"/>
      <c r="B876" s="2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2"/>
      <c r="B877" s="2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2"/>
      <c r="B878" s="2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2"/>
      <c r="B879" s="2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2"/>
      <c r="B880" s="2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2"/>
      <c r="B881" s="2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2"/>
      <c r="B882" s="2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2"/>
      <c r="B883" s="2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2"/>
      <c r="B884" s="2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2"/>
      <c r="B885" s="2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2"/>
      <c r="B886" s="2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2"/>
      <c r="B887" s="2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2"/>
      <c r="B888" s="2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2"/>
      <c r="B889" s="2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2"/>
      <c r="B890" s="2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2"/>
      <c r="B891" s="2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2"/>
      <c r="B892" s="2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2"/>
      <c r="B893" s="2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2"/>
      <c r="B894" s="2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2"/>
      <c r="B895" s="2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2"/>
      <c r="B896" s="2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2"/>
      <c r="B897" s="2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2"/>
      <c r="B898" s="2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2"/>
      <c r="B899" s="2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2"/>
      <c r="B900" s="2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2"/>
      <c r="B901" s="2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2"/>
      <c r="B902" s="2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2"/>
      <c r="B903" s="2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2"/>
      <c r="B904" s="2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2"/>
      <c r="B905" s="2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2"/>
      <c r="B906" s="2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2"/>
      <c r="B907" s="2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2"/>
      <c r="B908" s="2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2"/>
      <c r="B909" s="2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2"/>
      <c r="B910" s="2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2"/>
      <c r="B911" s="2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2"/>
      <c r="B912" s="2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2"/>
      <c r="B913" s="2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2"/>
      <c r="B914" s="2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2"/>
      <c r="B915" s="2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2"/>
      <c r="B916" s="2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2"/>
      <c r="B917" s="2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2"/>
      <c r="B918" s="2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2"/>
      <c r="B919" s="2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2"/>
      <c r="B920" s="2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2"/>
      <c r="B921" s="2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2"/>
      <c r="B922" s="2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2"/>
      <c r="B923" s="2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2"/>
      <c r="B924" s="2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2"/>
      <c r="B925" s="2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2"/>
      <c r="B926" s="2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2"/>
      <c r="B927" s="2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2"/>
      <c r="B928" s="2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2"/>
      <c r="B929" s="2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2"/>
      <c r="B930" s="2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2"/>
      <c r="B931" s="2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2"/>
      <c r="B932" s="2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2"/>
      <c r="B933" s="2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2"/>
      <c r="B934" s="2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2"/>
      <c r="B935" s="2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2"/>
      <c r="B936" s="2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2"/>
      <c r="B937" s="2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2"/>
      <c r="B938" s="2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2"/>
      <c r="B939" s="2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2"/>
      <c r="B940" s="2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2"/>
      <c r="B941" s="2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2"/>
      <c r="B942" s="2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2"/>
      <c r="B943" s="2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2"/>
      <c r="B944" s="2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2"/>
      <c r="B945" s="2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2"/>
      <c r="B946" s="2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2"/>
      <c r="B947" s="2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2"/>
      <c r="B948" s="2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2"/>
      <c r="B949" s="2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2"/>
      <c r="B950" s="2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2"/>
      <c r="B951" s="2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2"/>
      <c r="B952" s="2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2"/>
      <c r="B953" s="2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2"/>
      <c r="B954" s="2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2"/>
      <c r="B955" s="2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2"/>
      <c r="B956" s="2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2"/>
      <c r="B957" s="2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2"/>
      <c r="B958" s="2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2"/>
      <c r="B959" s="2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2"/>
      <c r="B960" s="2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2"/>
      <c r="B961" s="2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2"/>
      <c r="B962" s="2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2"/>
      <c r="B963" s="2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2"/>
      <c r="B964" s="2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2"/>
      <c r="B965" s="2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2"/>
      <c r="B966" s="2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2"/>
      <c r="B967" s="2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2"/>
      <c r="B968" s="2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2"/>
      <c r="B969" s="2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2"/>
      <c r="B970" s="2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2"/>
      <c r="B971" s="2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2"/>
      <c r="B972" s="2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2"/>
      <c r="B973" s="2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2"/>
      <c r="B974" s="2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2"/>
      <c r="B975" s="2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2"/>
      <c r="B976" s="2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2"/>
      <c r="B977" s="2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2"/>
      <c r="B978" s="2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2"/>
      <c r="B979" s="2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2"/>
      <c r="B980" s="2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2"/>
      <c r="B981" s="2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2"/>
      <c r="B982" s="2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2"/>
      <c r="B983" s="2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2"/>
      <c r="B984" s="2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2"/>
      <c r="B985" s="2"/>
      <c r="C985" s="2"/>
      <c r="D985" s="2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2"/>
      <c r="B986" s="2"/>
      <c r="C986" s="2"/>
      <c r="D986" s="2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2"/>
      <c r="B987" s="2"/>
      <c r="C987" s="2"/>
      <c r="D987" s="2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2"/>
      <c r="B988" s="2"/>
      <c r="C988" s="2"/>
      <c r="D988" s="2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2"/>
      <c r="B989" s="2"/>
      <c r="C989" s="2"/>
      <c r="D989" s="2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2"/>
      <c r="B990" s="2"/>
      <c r="C990" s="2"/>
      <c r="D990" s="2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2"/>
      <c r="B991" s="2"/>
      <c r="C991" s="2"/>
      <c r="D991" s="2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2"/>
      <c r="B992" s="2"/>
      <c r="C992" s="2"/>
      <c r="D992" s="2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2"/>
      <c r="B993" s="2"/>
      <c r="C993" s="2"/>
      <c r="D993" s="2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2"/>
      <c r="B994" s="2"/>
      <c r="C994" s="2"/>
      <c r="D994" s="2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2"/>
      <c r="B995" s="2"/>
      <c r="C995" s="2"/>
      <c r="D995" s="2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2"/>
      <c r="B996" s="2"/>
      <c r="C996" s="2"/>
      <c r="D996" s="2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24">
    <mergeCell ref="A2:B2"/>
    <mergeCell ref="C2:E2"/>
    <mergeCell ref="A3:E3"/>
    <mergeCell ref="A4:D4"/>
    <mergeCell ref="A5:D5"/>
    <mergeCell ref="A6:D6"/>
    <mergeCell ref="A7:E7"/>
    <mergeCell ref="A8:B8"/>
    <mergeCell ref="A9:B9"/>
    <mergeCell ref="A10:B10"/>
    <mergeCell ref="A11:B11"/>
    <mergeCell ref="C11:E11"/>
    <mergeCell ref="A12:E12"/>
    <mergeCell ref="A13:B13"/>
    <mergeCell ref="A50:E50"/>
    <mergeCell ref="A51:E51"/>
    <mergeCell ref="A52:E52"/>
    <mergeCell ref="A25:E25"/>
    <mergeCell ref="A26:E26"/>
    <mergeCell ref="A33:E33"/>
    <mergeCell ref="A34:E34"/>
    <mergeCell ref="A35:B35"/>
    <mergeCell ref="A48:E48"/>
    <mergeCell ref="A49:E49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Maria de Almeida</dc:creator>
  <cp:lastModifiedBy>Fernanda Maria de Almeida</cp:lastModifiedBy>
  <dcterms:created xsi:type="dcterms:W3CDTF">2020-08-31T13:10:52Z</dcterms:created>
  <dcterms:modified xsi:type="dcterms:W3CDTF">2026-09-11T16:59:27Z</dcterms:modified>
</cp:coreProperties>
</file>